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\Documents\01 CSMA\Finances\"/>
    </mc:Choice>
  </mc:AlternateContent>
  <xr:revisionPtr revIDLastSave="0" documentId="8_{88E5201B-DDE8-4247-B822-C31AD160FC86}" xr6:coauthVersionLast="44" xr6:coauthVersionMax="44" xr10:uidLastSave="{00000000-0000-0000-0000-000000000000}"/>
  <bookViews>
    <workbookView xWindow="-120" yWindow="-120" windowWidth="38640" windowHeight="21240" xr2:uid="{6B4FC0F5-5DED-409D-A561-DBE588AC09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9" i="1" l="1"/>
  <c r="I117" i="1"/>
  <c r="E117" i="1"/>
  <c r="M113" i="1"/>
  <c r="I113" i="1"/>
  <c r="I119" i="1" s="1"/>
  <c r="E121" i="1" s="1"/>
  <c r="E113" i="1"/>
  <c r="G102" i="1"/>
  <c r="E102" i="1"/>
  <c r="G30" i="1"/>
  <c r="G104" i="1" s="1"/>
  <c r="E30" i="1"/>
  <c r="E104" i="1" s="1"/>
  <c r="M115" i="1" s="1"/>
  <c r="M117" i="1" s="1"/>
  <c r="M119" i="1" l="1"/>
</calcChain>
</file>

<file path=xl/sharedStrings.xml><?xml version="1.0" encoding="utf-8"?>
<sst xmlns="http://schemas.openxmlformats.org/spreadsheetml/2006/main" count="232" uniqueCount="205">
  <si>
    <t>CSMA Budget 2019-20 Projection</t>
  </si>
  <si>
    <t>Board passage of budget - June 3, 2019</t>
  </si>
  <si>
    <t>Budget</t>
  </si>
  <si>
    <t>Line</t>
  </si>
  <si>
    <t>Account</t>
  </si>
  <si>
    <t>Item/Class</t>
  </si>
  <si>
    <t>Justification</t>
  </si>
  <si>
    <t>Amount</t>
  </si>
  <si>
    <t>Actual</t>
  </si>
  <si>
    <t>INCOME</t>
  </si>
  <si>
    <t>Notes</t>
  </si>
  <si>
    <t>Membership</t>
  </si>
  <si>
    <t>Media membership dues</t>
  </si>
  <si>
    <t xml:space="preserve"> 190 @ $60 avg + 40 JEA @ $65</t>
  </si>
  <si>
    <t xml:space="preserve">* some schools pay in May/June for 2020-21 dues / 196 members as of 2-26-2020 </t>
  </si>
  <si>
    <t>* See lines 24-26 for member donations paid through CSMA memberships</t>
  </si>
  <si>
    <t>Sales</t>
  </si>
  <si>
    <t>CSMA Store</t>
  </si>
  <si>
    <t>CSMA gear</t>
  </si>
  <si>
    <t>Notebooks, AP folders, cards</t>
  </si>
  <si>
    <t>* Sell any remaining inventory</t>
  </si>
  <si>
    <t>Programming</t>
  </si>
  <si>
    <t>J-Day 2019 (Sept. 26)</t>
  </si>
  <si>
    <t>registration @ 1,375 average paid</t>
  </si>
  <si>
    <r>
      <t xml:space="preserve">* All registrations at $25 each (minus Stripe fees) / </t>
    </r>
    <r>
      <rPr>
        <sz val="10"/>
        <color rgb="FFFF0000"/>
        <rFont val="Arial"/>
        <family val="2"/>
      </rPr>
      <t>$880 in vouchers applied</t>
    </r>
  </si>
  <si>
    <t>sponsors/exhibitors</t>
  </si>
  <si>
    <t>* does NOT include CSU sponsorship, which is direct to our JMC account</t>
  </si>
  <si>
    <t>parking 45 @ $12 each</t>
  </si>
  <si>
    <t>* 45 tags x $12 each sold to schools (minus Stripe fees) / 51 actual</t>
  </si>
  <si>
    <t>Summer Adviser Workshop</t>
  </si>
  <si>
    <t xml:space="preserve">June 3-5, 2020 </t>
  </si>
  <si>
    <t>* runs concurrent with reTHINK June 3-5, 2020</t>
  </si>
  <si>
    <t>Winter Pro Development</t>
  </si>
  <si>
    <t>Jan. 25, 2020 / mental health focus</t>
  </si>
  <si>
    <r>
      <t xml:space="preserve">* </t>
    </r>
    <r>
      <rPr>
        <sz val="10"/>
        <color rgb="FFFF0000"/>
        <rFont val="Arial"/>
        <family val="2"/>
      </rPr>
      <t>CANCELLED</t>
    </r>
    <r>
      <rPr>
        <sz val="10"/>
        <rFont val="Arial"/>
        <family val="2"/>
      </rPr>
      <t xml:space="preserve"> / fees may be picked up by CU Boulder (includes box lunch &amp; parking)</t>
    </r>
  </si>
  <si>
    <t>reTHINK registration</t>
  </si>
  <si>
    <t>* CSMA handles reTHINK financials as pass through</t>
  </si>
  <si>
    <t>SoCo Media Day</t>
  </si>
  <si>
    <t>TBA?</t>
  </si>
  <si>
    <r>
      <t xml:space="preserve">* </t>
    </r>
    <r>
      <rPr>
        <sz val="10"/>
        <color rgb="FFFF0000"/>
        <rFont val="Arial"/>
        <family val="2"/>
      </rPr>
      <t>NEVER SCHEDULED</t>
    </r>
    <r>
      <rPr>
        <sz val="10"/>
        <rFont val="Arial"/>
        <family val="2"/>
      </rPr>
      <t xml:space="preserve"> / This would be an added event back at CSU Pueblo</t>
    </r>
  </si>
  <si>
    <t>reTHINK West registration</t>
  </si>
  <si>
    <t>Aug. 24-25, 2019</t>
  </si>
  <si>
    <t>* Western Slope schools with early August registration</t>
  </si>
  <si>
    <t>Donations/Misc.</t>
  </si>
  <si>
    <t>SPLC</t>
  </si>
  <si>
    <t>member donations</t>
  </si>
  <si>
    <t>* paid to SPLC quarterly / see line 94 below</t>
  </si>
  <si>
    <t>Sister School</t>
  </si>
  <si>
    <t>* remains in business checking / may be added to line 6</t>
  </si>
  <si>
    <t>Greer</t>
  </si>
  <si>
    <t>* becomes restricted money on our Fidelity investment account</t>
  </si>
  <si>
    <t>Benson</t>
  </si>
  <si>
    <t>Benson family donation</t>
  </si>
  <si>
    <t>* Bensons donate $1,200 annually, with $200 to Fidelity acct.</t>
  </si>
  <si>
    <t>Earned Interest on checking/savingsaccounts</t>
  </si>
  <si>
    <t>Refund from JEA</t>
  </si>
  <si>
    <t>Mentoring program ends</t>
  </si>
  <si>
    <t>* JEA MOU system is defunct and this amount refunded</t>
  </si>
  <si>
    <t>Total Revenue</t>
  </si>
  <si>
    <t>EXPENSES</t>
  </si>
  <si>
    <t>Administrative</t>
  </si>
  <si>
    <t>Stipend - Executive Director</t>
  </si>
  <si>
    <t>$1,700/month</t>
  </si>
  <si>
    <t>* JPK retires at close of fiscal year / possible short extension into FY 2020-2021</t>
  </si>
  <si>
    <t>Board and committees</t>
  </si>
  <si>
    <t>meeting expenses</t>
  </si>
  <si>
    <t xml:space="preserve">* mostly lunches </t>
  </si>
  <si>
    <t>board travel</t>
  </si>
  <si>
    <t>website hosting/domains</t>
  </si>
  <si>
    <r>
      <t>* includes wufoo annual fee (</t>
    </r>
    <r>
      <rPr>
        <b/>
        <sz val="10"/>
        <rFont val="Arial"/>
        <family val="2"/>
      </rPr>
      <t>$299</t>
    </r>
    <r>
      <rPr>
        <sz val="10"/>
        <rFont val="Arial"/>
        <family val="2"/>
      </rPr>
      <t>) + Vimeo annual fee (</t>
    </r>
    <r>
      <rPr>
        <b/>
        <sz val="10"/>
        <rFont val="Arial"/>
        <family val="2"/>
      </rPr>
      <t>$84</t>
    </r>
    <r>
      <rPr>
        <sz val="10"/>
        <rFont val="Arial"/>
        <family val="2"/>
      </rPr>
      <t>) + Smore ($79) + GoDaddy renewal for csmaadviser.com</t>
    </r>
  </si>
  <si>
    <t>Secretary of State - Colorado fee</t>
  </si>
  <si>
    <t>* Exec. Director submits 990-E forms to IRS</t>
  </si>
  <si>
    <t>WF credit card service fees</t>
  </si>
  <si>
    <t xml:space="preserve">* amount depends on membership use of this service </t>
  </si>
  <si>
    <t>operating/office - general</t>
  </si>
  <si>
    <t>operating - Printing</t>
  </si>
  <si>
    <t>* OfficeMax (plus UPrinting)</t>
  </si>
  <si>
    <t>operating - USPS</t>
  </si>
  <si>
    <t>Stripe credit card costs</t>
  </si>
  <si>
    <t>* amount depends on membership use of this service (deducted directly) - 3 percent</t>
  </si>
  <si>
    <t>Subs for advisers testifying HB20-1062</t>
  </si>
  <si>
    <t>* ad hoc expense supporting our bill adding adviser protections</t>
  </si>
  <si>
    <t>Lory food and rental</t>
  </si>
  <si>
    <t>* paid out of our CSU JMC account balance (actual LSC bill = $6,048) / see J-Day CSU tab</t>
  </si>
  <si>
    <t>Speaker honoraria</t>
  </si>
  <si>
    <t>Parking passes</t>
  </si>
  <si>
    <t>* Using 156 held from last fall / no new order for tags this FY / CSU pays $2,500 to JMC acct.</t>
  </si>
  <si>
    <t>Hilton room</t>
  </si>
  <si>
    <t>* one room for executive director night before J-Day</t>
  </si>
  <si>
    <t>Printed program</t>
  </si>
  <si>
    <t>* 12 pages</t>
  </si>
  <si>
    <t>Transfer to JMC account</t>
  </si>
  <si>
    <t>* JMC transfers Lory Student Center payment for rent/catering / no added funds needed this year</t>
  </si>
  <si>
    <t>Best of Show judging</t>
  </si>
  <si>
    <t>* 3 judges used plus JPK</t>
  </si>
  <si>
    <t>CMU Media Day</t>
  </si>
  <si>
    <t>Travel</t>
  </si>
  <si>
    <t>Mentoring</t>
  </si>
  <si>
    <t>Sheila Jones, Stephen Wahlfeldt?, others?</t>
  </si>
  <si>
    <t>* Pay all mentors directly / Sheila - $2,500</t>
  </si>
  <si>
    <t>Office Help</t>
  </si>
  <si>
    <t>TBD</t>
  </si>
  <si>
    <t>* Kathleen Kennedy one-time thank you gift of $1,000, half in 2019, half in 2020</t>
  </si>
  <si>
    <t>Jan. 25, 2020</t>
  </si>
  <si>
    <t>* Mental health coverage focus</t>
  </si>
  <si>
    <t>Adviser Meet Ups</t>
  </si>
  <si>
    <t>Nov. 4-8, locations &amp; times TBA</t>
  </si>
  <si>
    <t>* Food for four locations? / beverages paid by attendees</t>
  </si>
  <si>
    <t>June 3-5, 2020</t>
  </si>
  <si>
    <t xml:space="preserve">* paid to SAW instructors </t>
  </si>
  <si>
    <t>Ad Hoc workshops</t>
  </si>
  <si>
    <t>* may include PL&amp;E certification course / online development</t>
  </si>
  <si>
    <t>Board special projects</t>
  </si>
  <si>
    <t>* may be short term and may become formal budget lines if needed</t>
  </si>
  <si>
    <t>SoCo Media Day 2020</t>
  </si>
  <si>
    <t>CSU-Pueblo</t>
  </si>
  <si>
    <t>* Date TBD</t>
  </si>
  <si>
    <t xml:space="preserve">Participate online PL&amp;E course </t>
  </si>
  <si>
    <t>partner with JEA</t>
  </si>
  <si>
    <t>* 2 years w/JEA - Adam Dawkins to create / operational by August, 2020</t>
  </si>
  <si>
    <t>Developer stipend for Participate course</t>
  </si>
  <si>
    <t>* Adam Dawkins is course developer - keeping track of actual hours</t>
  </si>
  <si>
    <t>Services</t>
  </si>
  <si>
    <t>CSMA t-shirts</t>
  </si>
  <si>
    <t>AP folder reprints, notebooks</t>
  </si>
  <si>
    <t>* consider a new model for this support</t>
  </si>
  <si>
    <t>Contests</t>
  </si>
  <si>
    <t>Annual contests</t>
  </si>
  <si>
    <t>All-Colorado 2018-19</t>
  </si>
  <si>
    <t>* paid for summer 2019 judging / honoraria = $40 (current standard nationally) + $60 for hybrid</t>
  </si>
  <si>
    <t>Best of Colorado 2019-20</t>
  </si>
  <si>
    <t>* to be paid to judges in May, 2020, plus $1,067 printing of 2 years award shells</t>
  </si>
  <si>
    <t>Individual awards / trophies</t>
  </si>
  <si>
    <t>* Adviser and Admin of Year trophies, plus any All-Colorado Hall of Fame plaques</t>
  </si>
  <si>
    <t>xxx of Year judging</t>
  </si>
  <si>
    <t>* five judges @ $50 each</t>
  </si>
  <si>
    <t>Fall/Winter ad hoc contests</t>
  </si>
  <si>
    <t xml:space="preserve">* volunteer judging </t>
  </si>
  <si>
    <t>BNC contest service - 2020</t>
  </si>
  <si>
    <t>* contract runs on calendar year / Scholastic version includes 2 contests</t>
  </si>
  <si>
    <t>Donations to other organizations/Memberships</t>
  </si>
  <si>
    <t>SPLC donation</t>
  </si>
  <si>
    <t>* paid each October</t>
  </si>
  <si>
    <t>ACLU (Colorado) donation</t>
  </si>
  <si>
    <t>CLAS memberships/registrations</t>
  </si>
  <si>
    <t>for CLAS fall conference</t>
  </si>
  <si>
    <t>CFOIC membership</t>
  </si>
  <si>
    <t>JEA affilicate membership</t>
  </si>
  <si>
    <t>SPJ national and Colorado membership</t>
  </si>
  <si>
    <t>Scholarships &amp; Student/Adviser Awards</t>
  </si>
  <si>
    <t>winner plus runner-up</t>
  </si>
  <si>
    <t>* Drop in-state bonus - increase awards to 1st = $3K, and 2nd = $1.5K</t>
  </si>
  <si>
    <t>xxxx of the Year awards</t>
  </si>
  <si>
    <t>cash awards</t>
  </si>
  <si>
    <t>* Photog, Reporter, Broadcaster, MS, Designer with $250 to student and $250 to program</t>
  </si>
  <si>
    <t>Adviser</t>
  </si>
  <si>
    <t>award winner travel support</t>
  </si>
  <si>
    <t>* Ad hoc support, upon request</t>
  </si>
  <si>
    <t>CJE/MJE test support</t>
  </si>
  <si>
    <t>* CJE test fee = $60 x 2 and MJE test fee = $85 x 1  (CJE Jo Powell)</t>
  </si>
  <si>
    <t>Benson transfer to investment fund</t>
  </si>
  <si>
    <t>* Added to restricted Benson balance in Fidelty account (March or April?)</t>
  </si>
  <si>
    <t>Fall/Winter coverage contest (TBD)</t>
  </si>
  <si>
    <t>$900 in support (less revenue)</t>
  </si>
  <si>
    <t>* up to $950 in vouchers to use for any CSMA workshops or J-Day (Erie - $200 plus $150 each for Broomfield, Overland, Rampart, Englewood and Cimarron MS)</t>
  </si>
  <si>
    <t>Don Ridgway Freedom of Speech Award</t>
  </si>
  <si>
    <t>* $250 awarded to one student and one adviser annually (new this year) plus plaques / first award next FY</t>
  </si>
  <si>
    <t>Pass Through</t>
  </si>
  <si>
    <t>SPLC donations from members</t>
  </si>
  <si>
    <t>paid quarterly to SPLC</t>
  </si>
  <si>
    <t>* see line 24 for income</t>
  </si>
  <si>
    <t xml:space="preserve">JEA memberships </t>
  </si>
  <si>
    <t>paid with state dues</t>
  </si>
  <si>
    <t>* based on 40 memberships paid thru CSMA @ $60 each / see line 6 for income</t>
  </si>
  <si>
    <t>reTHINK2020</t>
  </si>
  <si>
    <t>payments to instructors</t>
  </si>
  <si>
    <t>* CSMA files 1099s for instructors</t>
  </si>
  <si>
    <t>workshop expenses</t>
  </si>
  <si>
    <t>* all reTHINK bills paid through CSMA</t>
  </si>
  <si>
    <t>reTHINK West 2019</t>
  </si>
  <si>
    <t>woskshop expenses</t>
  </si>
  <si>
    <t>* includes 4 sub days for 2 instructors ($480 total)</t>
  </si>
  <si>
    <t>Total Expenses</t>
  </si>
  <si>
    <t>NET INCOME</t>
  </si>
  <si>
    <t>CHECKING, SAVINGS, INVESTMENTS</t>
  </si>
  <si>
    <t>Actual balances on 7-01-2019</t>
  </si>
  <si>
    <t>Actual balances on 2-29-2020</t>
  </si>
  <si>
    <t>Estimated balances 6-30-2020</t>
  </si>
  <si>
    <t>Investments</t>
  </si>
  <si>
    <t>High Yield Savings</t>
  </si>
  <si>
    <t>Wells Fargo</t>
  </si>
  <si>
    <t>closed and moved to business checking - Nov. 2, 2019</t>
  </si>
  <si>
    <t>Fidelity Investments</t>
  </si>
  <si>
    <t>with Adam Makkai / $83K initial investment</t>
  </si>
  <si>
    <t>estimated 4% return</t>
  </si>
  <si>
    <t>* includes Benson and Greer restricted balances</t>
  </si>
  <si>
    <t>initial = $83,000</t>
  </si>
  <si>
    <t>Greer - $1,245 plus Benson - $15,225 - as of 1-27-2020</t>
  </si>
  <si>
    <t>Checking</t>
  </si>
  <si>
    <t>Business Checking</t>
  </si>
  <si>
    <t>CSU / JMC account</t>
  </si>
  <si>
    <t>Colorado State University</t>
  </si>
  <si>
    <t>* see JMC J-Day acct tab</t>
  </si>
  <si>
    <t>Total Checking, Savings, Investments</t>
  </si>
  <si>
    <t>PROJECTED TOTAL BALANCE -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</si>
</sst>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2" fontId="4" fillId="0" borderId="0" xfId="1" applyNumberFormat="1" applyFont="1"/>
    <xf numFmtId="0" fontId="5" fillId="0" borderId="0" xfId="0" applyFont="1"/>
    <xf numFmtId="0" fontId="3" fillId="2" borderId="0" xfId="0" applyFont="1" applyFill="1"/>
    <xf numFmtId="42" fontId="6" fillId="0" borderId="0" xfId="1" applyNumberFormat="1" applyFont="1" applyAlignment="1">
      <alignment horizontal="right"/>
    </xf>
    <xf numFmtId="0" fontId="6" fillId="2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/>
    <xf numFmtId="42" fontId="3" fillId="0" borderId="0" xfId="1" applyNumberFormat="1" applyFont="1"/>
    <xf numFmtId="14" fontId="6" fillId="0" borderId="0" xfId="0" applyNumberFormat="1" applyFont="1" applyAlignment="1">
      <alignment horizontal="right"/>
    </xf>
    <xf numFmtId="0" fontId="3" fillId="3" borderId="0" xfId="0" applyFont="1" applyFill="1"/>
    <xf numFmtId="0" fontId="6" fillId="3" borderId="0" xfId="0" applyFont="1" applyFill="1"/>
    <xf numFmtId="42" fontId="3" fillId="3" borderId="0" xfId="1" applyNumberFormat="1" applyFont="1" applyFill="1"/>
    <xf numFmtId="44" fontId="3" fillId="0" borderId="0" xfId="0" applyNumberFormat="1" applyFont="1"/>
    <xf numFmtId="44" fontId="3" fillId="0" borderId="0" xfId="1" applyFont="1"/>
    <xf numFmtId="164" fontId="6" fillId="0" borderId="0" xfId="1" applyNumberFormat="1" applyFont="1"/>
    <xf numFmtId="164" fontId="3" fillId="0" borderId="0" xfId="1" applyNumberFormat="1" applyFont="1"/>
    <xf numFmtId="44" fontId="8" fillId="0" borderId="0" xfId="0" applyNumberFormat="1" applyFont="1"/>
    <xf numFmtId="164" fontId="3" fillId="0" borderId="0" xfId="0" applyNumberFormat="1" applyFont="1"/>
    <xf numFmtId="44" fontId="6" fillId="0" borderId="0" xfId="0" applyNumberFormat="1" applyFont="1"/>
    <xf numFmtId="0" fontId="8" fillId="0" borderId="0" xfId="0" applyFont="1"/>
    <xf numFmtId="44" fontId="6" fillId="0" borderId="0" xfId="1" applyFont="1"/>
    <xf numFmtId="42" fontId="3" fillId="0" borderId="0" xfId="0" applyNumberFormat="1" applyFont="1"/>
    <xf numFmtId="44" fontId="6" fillId="2" borderId="0" xfId="1" applyFont="1" applyFill="1"/>
    <xf numFmtId="0" fontId="6" fillId="4" borderId="0" xfId="0" applyFont="1" applyFill="1"/>
    <xf numFmtId="42" fontId="6" fillId="4" borderId="0" xfId="1" applyNumberFormat="1" applyFont="1" applyFill="1"/>
    <xf numFmtId="44" fontId="8" fillId="4" borderId="0" xfId="0" applyNumberFormat="1" applyFont="1" applyFill="1"/>
    <xf numFmtId="44" fontId="6" fillId="4" borderId="0" xfId="0" applyNumberFormat="1" applyFont="1" applyFill="1"/>
    <xf numFmtId="44" fontId="3" fillId="2" borderId="0" xfId="1" applyFont="1" applyFill="1"/>
    <xf numFmtId="42" fontId="8" fillId="0" borderId="0" xfId="1" applyNumberFormat="1" applyFont="1"/>
    <xf numFmtId="42" fontId="8" fillId="0" borderId="0" xfId="0" applyNumberFormat="1" applyFont="1"/>
    <xf numFmtId="44" fontId="8" fillId="2" borderId="0" xfId="1" applyFont="1" applyFill="1" applyAlignment="1">
      <alignment horizontal="left"/>
    </xf>
    <xf numFmtId="44" fontId="3" fillId="4" borderId="0" xfId="0" applyNumberFormat="1" applyFont="1" applyFill="1"/>
    <xf numFmtId="44" fontId="0" fillId="0" borderId="0" xfId="1" applyFont="1"/>
    <xf numFmtId="0" fontId="6" fillId="5" borderId="0" xfId="0" applyFont="1" applyFill="1"/>
    <xf numFmtId="0" fontId="4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42" fontId="4" fillId="0" borderId="0" xfId="1" applyNumberFormat="1" applyFont="1" applyAlignment="1">
      <alignment horizontal="right"/>
    </xf>
    <xf numFmtId="14" fontId="3" fillId="0" borderId="0" xfId="0" applyNumberFormat="1" applyFont="1"/>
    <xf numFmtId="16" fontId="3" fillId="0" borderId="0" xfId="0" applyNumberFormat="1" applyFont="1"/>
    <xf numFmtId="42" fontId="6" fillId="0" borderId="0" xfId="1" applyNumberFormat="1" applyFont="1"/>
    <xf numFmtId="42" fontId="4" fillId="0" borderId="0" xfId="0" applyNumberFormat="1" applyFont="1"/>
    <xf numFmtId="44" fontId="3" fillId="3" borderId="0" xfId="1" applyFont="1" applyFill="1"/>
    <xf numFmtId="44" fontId="3" fillId="2" borderId="0" xfId="1" applyFont="1" applyFill="1" applyAlignment="1">
      <alignment horizontal="left"/>
    </xf>
    <xf numFmtId="42" fontId="6" fillId="0" borderId="0" xfId="0" applyNumberFormat="1" applyFont="1"/>
    <xf numFmtId="44" fontId="6" fillId="4" borderId="0" xfId="1" applyFont="1" applyFill="1"/>
    <xf numFmtId="42" fontId="6" fillId="5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4864D-62E8-4BE9-BC11-AD6A23104296}">
  <dimension ref="A1:P219"/>
  <sheetViews>
    <sheetView tabSelected="1" workbookViewId="0"/>
  </sheetViews>
  <sheetFormatPr defaultRowHeight="12.75" x14ac:dyDescent="0.2"/>
  <cols>
    <col min="1" max="1" width="8.28515625" style="2" bestFit="1" customWidth="1"/>
    <col min="2" max="2" width="13.5703125" style="2" bestFit="1" customWidth="1"/>
    <col min="3" max="3" width="23.42578125" style="2" bestFit="1" customWidth="1"/>
    <col min="4" max="4" width="31.140625" style="2" bestFit="1" customWidth="1"/>
    <col min="5" max="5" width="12.28515625" style="13" bestFit="1" customWidth="1"/>
    <col min="6" max="6" width="4.7109375" style="2" customWidth="1"/>
    <col min="7" max="7" width="12.28515625" style="6" bestFit="1" customWidth="1"/>
    <col min="8" max="8" width="4.7109375" style="2" customWidth="1"/>
    <col min="9" max="9" width="12.28515625" style="2" bestFit="1" customWidth="1"/>
    <col min="10" max="10" width="10.140625" style="2" bestFit="1" customWidth="1"/>
    <col min="11" max="11" width="10.28515625" style="2" bestFit="1" customWidth="1"/>
    <col min="12" max="12" width="9.140625" style="2"/>
    <col min="13" max="14" width="12.28515625" style="2" bestFit="1" customWidth="1"/>
    <col min="15" max="16384" width="9.140625" style="2"/>
  </cols>
  <sheetData>
    <row r="1" spans="1:15" ht="23.25" x14ac:dyDescent="0.35">
      <c r="A1" s="1" t="s">
        <v>0</v>
      </c>
      <c r="D1" s="3"/>
      <c r="E1" s="4" t="s">
        <v>1</v>
      </c>
      <c r="F1" s="5"/>
    </row>
    <row r="2" spans="1:15" x14ac:dyDescent="0.2">
      <c r="E2" s="7" t="s">
        <v>2</v>
      </c>
      <c r="G2" s="8"/>
    </row>
    <row r="3" spans="1:15" s="9" customFormat="1" x14ac:dyDescent="0.2">
      <c r="A3" s="9" t="s">
        <v>3</v>
      </c>
      <c r="B3" s="9" t="s">
        <v>4</v>
      </c>
      <c r="C3" s="9" t="s">
        <v>5</v>
      </c>
      <c r="D3" s="9" t="s">
        <v>6</v>
      </c>
      <c r="E3" s="7" t="s">
        <v>7</v>
      </c>
      <c r="F3" s="10"/>
      <c r="G3" s="11" t="s">
        <v>8</v>
      </c>
    </row>
    <row r="4" spans="1:15" ht="20.25" x14ac:dyDescent="0.3">
      <c r="A4" s="12" t="s">
        <v>9</v>
      </c>
      <c r="G4" s="14">
        <v>43907</v>
      </c>
      <c r="H4" s="9" t="s">
        <v>10</v>
      </c>
    </row>
    <row r="5" spans="1:15" s="15" customFormat="1" x14ac:dyDescent="0.2">
      <c r="A5" s="15">
        <v>1</v>
      </c>
      <c r="B5" s="16" t="s">
        <v>11</v>
      </c>
      <c r="E5" s="17"/>
    </row>
    <row r="6" spans="1:15" x14ac:dyDescent="0.2">
      <c r="C6" s="2" t="s">
        <v>12</v>
      </c>
      <c r="D6" s="2" t="s">
        <v>13</v>
      </c>
      <c r="E6" s="13">
        <v>14000</v>
      </c>
      <c r="F6" s="13"/>
      <c r="G6" s="18">
        <v>13070.31</v>
      </c>
      <c r="H6" s="2" t="s">
        <v>14</v>
      </c>
    </row>
    <row r="7" spans="1:15" x14ac:dyDescent="0.2">
      <c r="G7" s="19"/>
      <c r="H7" s="2" t="s">
        <v>15</v>
      </c>
    </row>
    <row r="8" spans="1:15" s="15" customFormat="1" x14ac:dyDescent="0.2">
      <c r="A8" s="15">
        <v>2</v>
      </c>
      <c r="B8" s="16" t="s">
        <v>16</v>
      </c>
      <c r="E8" s="17"/>
    </row>
    <row r="9" spans="1:15" x14ac:dyDescent="0.2">
      <c r="C9" s="2" t="s">
        <v>17</v>
      </c>
      <c r="D9" s="2" t="s">
        <v>18</v>
      </c>
      <c r="E9" s="20">
        <v>0</v>
      </c>
      <c r="F9" s="21"/>
      <c r="G9" s="22"/>
    </row>
    <row r="10" spans="1:15" x14ac:dyDescent="0.2">
      <c r="D10" s="2" t="s">
        <v>19</v>
      </c>
      <c r="E10" s="21">
        <v>0</v>
      </c>
      <c r="F10" s="21"/>
      <c r="G10" s="18"/>
      <c r="H10" s="2" t="s">
        <v>20</v>
      </c>
    </row>
    <row r="11" spans="1:15" x14ac:dyDescent="0.2">
      <c r="F11" s="23"/>
      <c r="G11" s="22"/>
    </row>
    <row r="12" spans="1:15" s="15" customFormat="1" x14ac:dyDescent="0.2">
      <c r="A12" s="15">
        <v>3</v>
      </c>
      <c r="B12" s="16" t="s">
        <v>21</v>
      </c>
      <c r="E12" s="17"/>
    </row>
    <row r="13" spans="1:15" x14ac:dyDescent="0.2">
      <c r="C13" s="2" t="s">
        <v>22</v>
      </c>
      <c r="D13" s="2" t="s">
        <v>23</v>
      </c>
      <c r="E13" s="13">
        <v>33500</v>
      </c>
      <c r="F13" s="13"/>
      <c r="G13" s="24">
        <v>32680.799999999999</v>
      </c>
      <c r="H13" s="2" t="s">
        <v>24</v>
      </c>
      <c r="O13" s="25"/>
    </row>
    <row r="14" spans="1:15" x14ac:dyDescent="0.2">
      <c r="C14" s="2" t="s">
        <v>22</v>
      </c>
      <c r="D14" s="2" t="s">
        <v>25</v>
      </c>
      <c r="E14" s="13">
        <v>6500</v>
      </c>
      <c r="F14" s="13"/>
      <c r="G14" s="26">
        <v>6276.95</v>
      </c>
      <c r="H14" s="2" t="s">
        <v>26</v>
      </c>
    </row>
    <row r="15" spans="1:15" x14ac:dyDescent="0.2">
      <c r="C15" s="2" t="s">
        <v>22</v>
      </c>
      <c r="D15" s="2" t="s">
        <v>27</v>
      </c>
      <c r="E15" s="13">
        <v>525</v>
      </c>
      <c r="F15" s="13"/>
      <c r="G15" s="24">
        <v>593</v>
      </c>
      <c r="H15" s="2" t="s">
        <v>28</v>
      </c>
    </row>
    <row r="16" spans="1:15" x14ac:dyDescent="0.2">
      <c r="E16" s="13">
        <v>0</v>
      </c>
      <c r="F16" s="13"/>
      <c r="G16" s="2"/>
    </row>
    <row r="17" spans="1:8" x14ac:dyDescent="0.2">
      <c r="C17" s="2" t="s">
        <v>29</v>
      </c>
      <c r="D17" s="2" t="s">
        <v>30</v>
      </c>
      <c r="E17" s="13">
        <v>0</v>
      </c>
      <c r="F17" s="13"/>
      <c r="G17" s="22"/>
      <c r="H17" s="2" t="s">
        <v>31</v>
      </c>
    </row>
    <row r="18" spans="1:8" x14ac:dyDescent="0.2">
      <c r="C18" s="2" t="s">
        <v>32</v>
      </c>
      <c r="D18" s="2" t="s">
        <v>33</v>
      </c>
      <c r="E18" s="13">
        <v>0</v>
      </c>
      <c r="F18" s="13"/>
      <c r="G18" s="2"/>
      <c r="H18" s="2" t="s">
        <v>34</v>
      </c>
    </row>
    <row r="19" spans="1:8" x14ac:dyDescent="0.2">
      <c r="C19" s="2" t="s">
        <v>35</v>
      </c>
      <c r="D19" s="2" t="s">
        <v>30</v>
      </c>
      <c r="E19" s="13">
        <v>0</v>
      </c>
      <c r="F19" s="13"/>
      <c r="G19" s="19"/>
      <c r="H19" s="2" t="s">
        <v>36</v>
      </c>
    </row>
    <row r="20" spans="1:8" x14ac:dyDescent="0.2">
      <c r="C20" s="2" t="s">
        <v>37</v>
      </c>
      <c r="D20" s="2" t="s">
        <v>38</v>
      </c>
      <c r="E20" s="13">
        <v>0</v>
      </c>
      <c r="F20" s="27"/>
      <c r="G20" s="2"/>
      <c r="H20" s="2" t="s">
        <v>39</v>
      </c>
    </row>
    <row r="21" spans="1:8" x14ac:dyDescent="0.2">
      <c r="C21" s="2" t="s">
        <v>40</v>
      </c>
      <c r="D21" s="2" t="s">
        <v>41</v>
      </c>
      <c r="E21" s="13">
        <v>0</v>
      </c>
      <c r="F21" s="27"/>
      <c r="G21" s="28">
        <v>1460.82</v>
      </c>
      <c r="H21" s="2" t="s">
        <v>42</v>
      </c>
    </row>
    <row r="22" spans="1:8" x14ac:dyDescent="0.2">
      <c r="F22" s="27"/>
      <c r="G22" s="19"/>
    </row>
    <row r="23" spans="1:8" s="15" customFormat="1" x14ac:dyDescent="0.2">
      <c r="A23" s="15">
        <v>4</v>
      </c>
      <c r="B23" s="16" t="s">
        <v>43</v>
      </c>
      <c r="E23" s="17"/>
    </row>
    <row r="24" spans="1:8" x14ac:dyDescent="0.2">
      <c r="C24" s="2" t="s">
        <v>44</v>
      </c>
      <c r="D24" s="2" t="s">
        <v>45</v>
      </c>
      <c r="E24" s="13">
        <v>0</v>
      </c>
      <c r="F24" s="13"/>
      <c r="G24" s="18">
        <v>290</v>
      </c>
      <c r="H24" s="2" t="s">
        <v>46</v>
      </c>
    </row>
    <row r="25" spans="1:8" x14ac:dyDescent="0.2">
      <c r="C25" s="2" t="s">
        <v>47</v>
      </c>
      <c r="D25" s="2" t="s">
        <v>45</v>
      </c>
      <c r="E25" s="13">
        <v>0</v>
      </c>
      <c r="F25" s="13"/>
      <c r="G25" s="18">
        <v>500</v>
      </c>
      <c r="H25" s="2" t="s">
        <v>48</v>
      </c>
    </row>
    <row r="26" spans="1:8" x14ac:dyDescent="0.2">
      <c r="C26" s="2" t="s">
        <v>49</v>
      </c>
      <c r="D26" s="2" t="s">
        <v>45</v>
      </c>
      <c r="E26" s="13">
        <v>0</v>
      </c>
      <c r="F26" s="13"/>
      <c r="G26" s="19">
        <v>275</v>
      </c>
      <c r="H26" s="2" t="s">
        <v>50</v>
      </c>
    </row>
    <row r="27" spans="1:8" x14ac:dyDescent="0.2">
      <c r="C27" s="2" t="s">
        <v>51</v>
      </c>
      <c r="D27" s="2" t="s">
        <v>52</v>
      </c>
      <c r="E27" s="13">
        <v>1200</v>
      </c>
      <c r="F27" s="13"/>
      <c r="G27" s="24">
        <v>1200</v>
      </c>
      <c r="H27" s="2" t="s">
        <v>53</v>
      </c>
    </row>
    <row r="28" spans="1:8" x14ac:dyDescent="0.2">
      <c r="C28" s="2" t="s">
        <v>54</v>
      </c>
      <c r="E28" s="13">
        <v>3</v>
      </c>
      <c r="F28" s="13"/>
      <c r="G28" s="18">
        <v>2.2400000000000002</v>
      </c>
    </row>
    <row r="29" spans="1:8" x14ac:dyDescent="0.2">
      <c r="C29" s="2" t="s">
        <v>55</v>
      </c>
      <c r="D29" s="2" t="s">
        <v>56</v>
      </c>
      <c r="E29" s="13">
        <v>1250</v>
      </c>
      <c r="F29" s="27"/>
      <c r="G29" s="24">
        <v>1250</v>
      </c>
      <c r="H29" s="2" t="s">
        <v>57</v>
      </c>
    </row>
    <row r="30" spans="1:8" s="29" customFormat="1" x14ac:dyDescent="0.2">
      <c r="B30" s="29" t="s">
        <v>58</v>
      </c>
      <c r="E30" s="30">
        <f>SUM(E6:E29)</f>
        <v>56978</v>
      </c>
      <c r="F30" s="31"/>
      <c r="G30" s="32">
        <f>SUM(G6:G29)</f>
        <v>57599.119999999995</v>
      </c>
    </row>
    <row r="31" spans="1:8" x14ac:dyDescent="0.2">
      <c r="G31" s="2"/>
    </row>
    <row r="32" spans="1:8" x14ac:dyDescent="0.2">
      <c r="G32" s="2"/>
    </row>
    <row r="33" spans="1:8" ht="20.25" x14ac:dyDescent="0.3">
      <c r="A33" s="12" t="s">
        <v>59</v>
      </c>
      <c r="G33" s="10"/>
    </row>
    <row r="34" spans="1:8" s="15" customFormat="1" x14ac:dyDescent="0.2">
      <c r="A34" s="15">
        <v>7</v>
      </c>
      <c r="B34" s="16" t="s">
        <v>60</v>
      </c>
      <c r="E34" s="17"/>
    </row>
    <row r="35" spans="1:8" x14ac:dyDescent="0.2">
      <c r="C35" s="2" t="s">
        <v>61</v>
      </c>
      <c r="D35" s="2" t="s">
        <v>62</v>
      </c>
      <c r="E35" s="13">
        <v>20400</v>
      </c>
      <c r="F35" s="13"/>
      <c r="G35" s="18">
        <v>13792.77</v>
      </c>
      <c r="H35" s="2" t="s">
        <v>63</v>
      </c>
    </row>
    <row r="36" spans="1:8" x14ac:dyDescent="0.2">
      <c r="C36" s="2" t="s">
        <v>64</v>
      </c>
      <c r="D36" s="2" t="s">
        <v>65</v>
      </c>
      <c r="E36" s="13">
        <v>150</v>
      </c>
      <c r="F36" s="13"/>
      <c r="G36" s="18"/>
      <c r="H36" s="2" t="s">
        <v>66</v>
      </c>
    </row>
    <row r="37" spans="1:8" x14ac:dyDescent="0.2">
      <c r="D37" s="2" t="s">
        <v>67</v>
      </c>
      <c r="E37" s="13">
        <v>200</v>
      </c>
      <c r="F37" s="13"/>
      <c r="G37" s="18"/>
    </row>
    <row r="38" spans="1:8" x14ac:dyDescent="0.2">
      <c r="D38" s="2" t="s">
        <v>68</v>
      </c>
      <c r="E38" s="13">
        <v>800</v>
      </c>
      <c r="F38" s="13"/>
      <c r="G38" s="18">
        <v>383</v>
      </c>
      <c r="H38" s="2" t="s">
        <v>69</v>
      </c>
    </row>
    <row r="39" spans="1:8" x14ac:dyDescent="0.2">
      <c r="D39" s="2" t="s">
        <v>70</v>
      </c>
      <c r="E39" s="13">
        <v>10</v>
      </c>
      <c r="F39" s="13"/>
      <c r="G39" s="24">
        <v>10</v>
      </c>
      <c r="H39" s="2" t="s">
        <v>71</v>
      </c>
    </row>
    <row r="40" spans="1:8" x14ac:dyDescent="0.2">
      <c r="D40" s="2" t="s">
        <v>72</v>
      </c>
      <c r="E40" s="13">
        <v>600</v>
      </c>
      <c r="F40" s="13"/>
      <c r="G40" s="18">
        <v>460.61</v>
      </c>
      <c r="H40" s="2" t="s">
        <v>73</v>
      </c>
    </row>
    <row r="41" spans="1:8" x14ac:dyDescent="0.2">
      <c r="D41" s="2" t="s">
        <v>74</v>
      </c>
      <c r="E41" s="13">
        <v>700</v>
      </c>
      <c r="F41" s="13"/>
      <c r="G41" s="18">
        <v>209.63</v>
      </c>
    </row>
    <row r="42" spans="1:8" x14ac:dyDescent="0.2">
      <c r="D42" s="2" t="s">
        <v>75</v>
      </c>
      <c r="E42" s="13">
        <v>1500</v>
      </c>
      <c r="F42" s="13"/>
      <c r="G42" s="19">
        <v>584.91</v>
      </c>
      <c r="H42" s="2" t="s">
        <v>76</v>
      </c>
    </row>
    <row r="43" spans="1:8" x14ac:dyDescent="0.2">
      <c r="D43" s="2" t="s">
        <v>77</v>
      </c>
      <c r="E43" s="13">
        <v>1500</v>
      </c>
      <c r="G43" s="33">
        <v>300.45</v>
      </c>
    </row>
    <row r="44" spans="1:8" x14ac:dyDescent="0.2">
      <c r="D44" s="2" t="s">
        <v>78</v>
      </c>
      <c r="E44" s="13">
        <v>0</v>
      </c>
      <c r="F44" s="27"/>
      <c r="G44" s="2"/>
      <c r="H44" s="2" t="s">
        <v>79</v>
      </c>
    </row>
    <row r="45" spans="1:8" x14ac:dyDescent="0.2">
      <c r="D45" s="25" t="s">
        <v>80</v>
      </c>
      <c r="E45" s="34">
        <v>900</v>
      </c>
      <c r="F45" s="27"/>
      <c r="G45" s="19">
        <v>455.73</v>
      </c>
      <c r="H45" s="25" t="s">
        <v>81</v>
      </c>
    </row>
    <row r="46" spans="1:8" x14ac:dyDescent="0.2">
      <c r="F46" s="27"/>
      <c r="G46" s="2"/>
    </row>
    <row r="47" spans="1:8" s="15" customFormat="1" x14ac:dyDescent="0.2">
      <c r="A47" s="15">
        <v>8</v>
      </c>
      <c r="B47" s="16" t="s">
        <v>21</v>
      </c>
      <c r="E47" s="17"/>
    </row>
    <row r="48" spans="1:8" x14ac:dyDescent="0.2">
      <c r="C48" s="2" t="s">
        <v>22</v>
      </c>
      <c r="D48" s="2" t="s">
        <v>82</v>
      </c>
      <c r="E48" s="13">
        <v>0</v>
      </c>
      <c r="F48" s="13"/>
      <c r="G48" s="24">
        <v>0</v>
      </c>
      <c r="H48" s="2" t="s">
        <v>83</v>
      </c>
    </row>
    <row r="49" spans="3:9" x14ac:dyDescent="0.2">
      <c r="C49" s="2" t="s">
        <v>22</v>
      </c>
      <c r="D49" s="2" t="s">
        <v>84</v>
      </c>
      <c r="E49" s="13">
        <v>0</v>
      </c>
      <c r="F49" s="13"/>
      <c r="G49" s="24">
        <v>0</v>
      </c>
    </row>
    <row r="50" spans="3:9" x14ac:dyDescent="0.2">
      <c r="C50" s="2" t="s">
        <v>22</v>
      </c>
      <c r="D50" s="2" t="s">
        <v>85</v>
      </c>
      <c r="E50" s="13">
        <v>0</v>
      </c>
      <c r="F50" s="13"/>
      <c r="G50" s="24">
        <v>0</v>
      </c>
      <c r="H50" s="2" t="s">
        <v>86</v>
      </c>
    </row>
    <row r="51" spans="3:9" x14ac:dyDescent="0.2">
      <c r="C51" s="2" t="s">
        <v>22</v>
      </c>
      <c r="D51" s="2" t="s">
        <v>87</v>
      </c>
      <c r="E51" s="13">
        <v>200</v>
      </c>
      <c r="F51" s="13"/>
      <c r="G51" s="24">
        <v>145.97999999999999</v>
      </c>
      <c r="H51" s="2" t="s">
        <v>88</v>
      </c>
    </row>
    <row r="52" spans="3:9" x14ac:dyDescent="0.2">
      <c r="C52" s="2" t="s">
        <v>22</v>
      </c>
      <c r="D52" s="2" t="s">
        <v>89</v>
      </c>
      <c r="E52" s="13">
        <v>1250</v>
      </c>
      <c r="F52" s="13"/>
      <c r="G52" s="24">
        <v>1258.8</v>
      </c>
      <c r="H52" s="2" t="s">
        <v>90</v>
      </c>
    </row>
    <row r="53" spans="3:9" x14ac:dyDescent="0.2">
      <c r="C53" s="2" t="s">
        <v>22</v>
      </c>
      <c r="D53" s="2" t="s">
        <v>91</v>
      </c>
      <c r="E53" s="13">
        <v>0</v>
      </c>
      <c r="F53" s="13"/>
      <c r="G53" s="24">
        <v>0</v>
      </c>
      <c r="H53" s="2" t="s">
        <v>92</v>
      </c>
    </row>
    <row r="54" spans="3:9" x14ac:dyDescent="0.2">
      <c r="C54" s="2" t="s">
        <v>22</v>
      </c>
      <c r="D54" s="2" t="s">
        <v>93</v>
      </c>
      <c r="E54" s="13">
        <v>150</v>
      </c>
      <c r="G54" s="28">
        <v>150</v>
      </c>
      <c r="H54" s="2" t="s">
        <v>94</v>
      </c>
    </row>
    <row r="55" spans="3:9" x14ac:dyDescent="0.2">
      <c r="C55" s="2" t="s">
        <v>95</v>
      </c>
      <c r="D55" s="2" t="s">
        <v>96</v>
      </c>
      <c r="E55" s="13">
        <v>0</v>
      </c>
      <c r="F55" s="13"/>
      <c r="G55" s="18"/>
    </row>
    <row r="56" spans="3:9" x14ac:dyDescent="0.2">
      <c r="C56" s="2" t="s">
        <v>97</v>
      </c>
      <c r="D56" s="2" t="s">
        <v>98</v>
      </c>
      <c r="E56" s="13">
        <v>3500</v>
      </c>
      <c r="F56" s="13"/>
      <c r="G56" s="18">
        <v>1250</v>
      </c>
      <c r="H56" s="2" t="s">
        <v>99</v>
      </c>
    </row>
    <row r="57" spans="3:9" x14ac:dyDescent="0.2">
      <c r="C57" s="2" t="s">
        <v>100</v>
      </c>
      <c r="D57" s="2" t="s">
        <v>101</v>
      </c>
      <c r="E57" s="13">
        <v>1000</v>
      </c>
      <c r="F57" s="13"/>
      <c r="G57" s="24">
        <v>1000</v>
      </c>
      <c r="H57" s="2" t="s">
        <v>102</v>
      </c>
    </row>
    <row r="58" spans="3:9" x14ac:dyDescent="0.2">
      <c r="C58" s="2" t="s">
        <v>32</v>
      </c>
      <c r="D58" s="2" t="s">
        <v>103</v>
      </c>
      <c r="E58" s="13">
        <v>0</v>
      </c>
      <c r="F58" s="13"/>
      <c r="G58" s="22"/>
      <c r="H58" s="2" t="s">
        <v>104</v>
      </c>
    </row>
    <row r="59" spans="3:9" x14ac:dyDescent="0.2">
      <c r="C59" s="2" t="s">
        <v>105</v>
      </c>
      <c r="D59" s="2" t="s">
        <v>106</v>
      </c>
      <c r="E59" s="13">
        <v>500</v>
      </c>
      <c r="F59" s="13"/>
      <c r="G59" s="24">
        <v>89.93</v>
      </c>
      <c r="H59" s="2" t="s">
        <v>107</v>
      </c>
    </row>
    <row r="60" spans="3:9" x14ac:dyDescent="0.2">
      <c r="C60" s="2" t="s">
        <v>29</v>
      </c>
      <c r="D60" s="2" t="s">
        <v>108</v>
      </c>
      <c r="F60" s="13"/>
      <c r="G60" s="18"/>
      <c r="H60" s="2" t="s">
        <v>109</v>
      </c>
    </row>
    <row r="61" spans="3:9" x14ac:dyDescent="0.2">
      <c r="C61" s="2" t="s">
        <v>110</v>
      </c>
      <c r="D61" s="2" t="s">
        <v>101</v>
      </c>
      <c r="E61" s="13">
        <v>0</v>
      </c>
      <c r="F61" s="13"/>
      <c r="G61" s="18"/>
      <c r="H61" s="2" t="s">
        <v>111</v>
      </c>
    </row>
    <row r="62" spans="3:9" x14ac:dyDescent="0.2">
      <c r="C62" s="2" t="s">
        <v>112</v>
      </c>
      <c r="D62" s="2" t="s">
        <v>101</v>
      </c>
      <c r="E62" s="13">
        <v>0</v>
      </c>
      <c r="F62" s="13"/>
      <c r="G62" s="18"/>
      <c r="H62" s="2" t="s">
        <v>113</v>
      </c>
    </row>
    <row r="63" spans="3:9" x14ac:dyDescent="0.2">
      <c r="C63" s="2" t="s">
        <v>114</v>
      </c>
      <c r="D63" s="2" t="s">
        <v>115</v>
      </c>
      <c r="E63" s="13">
        <v>0</v>
      </c>
      <c r="F63" s="27"/>
      <c r="G63" s="2"/>
      <c r="H63" s="2" t="s">
        <v>116</v>
      </c>
    </row>
    <row r="64" spans="3:9" x14ac:dyDescent="0.2">
      <c r="C64" s="25" t="s">
        <v>117</v>
      </c>
      <c r="D64" s="25" t="s">
        <v>118</v>
      </c>
      <c r="E64" s="34">
        <v>1320</v>
      </c>
      <c r="F64" s="35"/>
      <c r="G64" s="28">
        <v>1320</v>
      </c>
      <c r="H64" s="36" t="s">
        <v>119</v>
      </c>
      <c r="I64" s="25"/>
    </row>
    <row r="65" spans="1:8" x14ac:dyDescent="0.2">
      <c r="C65" s="25" t="s">
        <v>120</v>
      </c>
      <c r="E65" s="34">
        <v>1000</v>
      </c>
      <c r="H65" s="25" t="s">
        <v>121</v>
      </c>
    </row>
    <row r="66" spans="1:8" s="15" customFormat="1" x14ac:dyDescent="0.2">
      <c r="A66" s="15">
        <v>9</v>
      </c>
      <c r="B66" s="16" t="s">
        <v>122</v>
      </c>
      <c r="E66" s="17"/>
    </row>
    <row r="67" spans="1:8" x14ac:dyDescent="0.2">
      <c r="C67" s="2" t="s">
        <v>17</v>
      </c>
      <c r="D67" s="2" t="s">
        <v>123</v>
      </c>
      <c r="E67" s="13">
        <v>0</v>
      </c>
      <c r="F67" s="13"/>
      <c r="G67" s="18"/>
    </row>
    <row r="68" spans="1:8" x14ac:dyDescent="0.2">
      <c r="D68" s="2" t="s">
        <v>124</v>
      </c>
      <c r="E68" s="13">
        <v>0</v>
      </c>
      <c r="F68" s="13"/>
      <c r="G68" s="18"/>
      <c r="H68" s="2" t="s">
        <v>125</v>
      </c>
    </row>
    <row r="69" spans="1:8" x14ac:dyDescent="0.2">
      <c r="F69" s="27"/>
      <c r="G69" s="22"/>
    </row>
    <row r="70" spans="1:8" s="15" customFormat="1" x14ac:dyDescent="0.2">
      <c r="A70" s="15">
        <v>10</v>
      </c>
      <c r="B70" s="16" t="s">
        <v>126</v>
      </c>
      <c r="E70" s="17"/>
    </row>
    <row r="71" spans="1:8" x14ac:dyDescent="0.2">
      <c r="C71" s="2" t="s">
        <v>127</v>
      </c>
      <c r="D71" s="2" t="s">
        <v>128</v>
      </c>
      <c r="E71" s="13">
        <v>4120</v>
      </c>
      <c r="F71" s="13"/>
      <c r="G71" s="24">
        <v>4215</v>
      </c>
      <c r="H71" s="2" t="s">
        <v>129</v>
      </c>
    </row>
    <row r="72" spans="1:8" x14ac:dyDescent="0.2">
      <c r="D72" s="2" t="s">
        <v>130</v>
      </c>
      <c r="E72" s="13">
        <v>3570</v>
      </c>
      <c r="F72" s="13"/>
      <c r="G72" s="18">
        <v>1067.6199999999999</v>
      </c>
      <c r="H72" s="2" t="s">
        <v>131</v>
      </c>
    </row>
    <row r="73" spans="1:8" x14ac:dyDescent="0.2">
      <c r="D73" s="2" t="s">
        <v>132</v>
      </c>
      <c r="E73" s="13">
        <v>350</v>
      </c>
      <c r="F73" s="13"/>
      <c r="G73" s="24">
        <v>332.74</v>
      </c>
      <c r="H73" s="2" t="s">
        <v>133</v>
      </c>
    </row>
    <row r="74" spans="1:8" x14ac:dyDescent="0.2">
      <c r="D74" s="2" t="s">
        <v>134</v>
      </c>
      <c r="E74" s="13">
        <v>250</v>
      </c>
      <c r="F74" s="13"/>
      <c r="G74" s="22"/>
      <c r="H74" s="2" t="s">
        <v>135</v>
      </c>
    </row>
    <row r="75" spans="1:8" x14ac:dyDescent="0.2">
      <c r="D75" s="2" t="s">
        <v>136</v>
      </c>
      <c r="E75" s="13">
        <v>150</v>
      </c>
      <c r="F75" s="13"/>
      <c r="G75" s="24">
        <v>0</v>
      </c>
      <c r="H75" s="2" t="s">
        <v>137</v>
      </c>
    </row>
    <row r="76" spans="1:8" x14ac:dyDescent="0.2">
      <c r="D76" s="2" t="s">
        <v>138</v>
      </c>
      <c r="E76" s="13">
        <v>2956</v>
      </c>
      <c r="F76" s="13"/>
      <c r="G76" s="26">
        <v>2955.59</v>
      </c>
      <c r="H76" s="2" t="s">
        <v>139</v>
      </c>
    </row>
    <row r="77" spans="1:8" x14ac:dyDescent="0.2">
      <c r="F77" s="27"/>
      <c r="G77" s="19"/>
    </row>
    <row r="78" spans="1:8" s="15" customFormat="1" x14ac:dyDescent="0.2">
      <c r="A78" s="15">
        <v>11</v>
      </c>
      <c r="B78" s="16" t="s">
        <v>140</v>
      </c>
      <c r="E78" s="17"/>
    </row>
    <row r="79" spans="1:8" x14ac:dyDescent="0.2">
      <c r="C79" s="2" t="s">
        <v>141</v>
      </c>
      <c r="E79" s="13">
        <v>1000</v>
      </c>
      <c r="F79" s="13"/>
      <c r="G79" s="24">
        <v>1000</v>
      </c>
      <c r="H79" s="2" t="s">
        <v>142</v>
      </c>
    </row>
    <row r="80" spans="1:8" x14ac:dyDescent="0.2">
      <c r="C80" s="2" t="s">
        <v>143</v>
      </c>
      <c r="E80" s="13">
        <v>250</v>
      </c>
      <c r="F80" s="13"/>
      <c r="G80" s="24">
        <v>250</v>
      </c>
      <c r="H80" s="2" t="s">
        <v>142</v>
      </c>
    </row>
    <row r="81" spans="1:8" x14ac:dyDescent="0.2">
      <c r="C81" s="2" t="s">
        <v>144</v>
      </c>
      <c r="D81" s="2" t="s">
        <v>145</v>
      </c>
      <c r="E81" s="13">
        <v>0</v>
      </c>
      <c r="F81" s="13"/>
      <c r="G81" s="18"/>
    </row>
    <row r="82" spans="1:8" x14ac:dyDescent="0.2">
      <c r="C82" s="2" t="s">
        <v>146</v>
      </c>
      <c r="E82" s="13">
        <v>150</v>
      </c>
      <c r="F82" s="13"/>
      <c r="G82" s="18"/>
    </row>
    <row r="83" spans="1:8" x14ac:dyDescent="0.2">
      <c r="C83" s="2" t="s">
        <v>147</v>
      </c>
      <c r="E83" s="13">
        <v>100</v>
      </c>
      <c r="F83" s="13"/>
      <c r="G83" s="18"/>
    </row>
    <row r="84" spans="1:8" x14ac:dyDescent="0.2">
      <c r="C84" s="2" t="s">
        <v>148</v>
      </c>
      <c r="E84" s="13">
        <v>92</v>
      </c>
      <c r="F84" s="27"/>
      <c r="G84" s="24">
        <v>92</v>
      </c>
    </row>
    <row r="85" spans="1:8" x14ac:dyDescent="0.2">
      <c r="F85" s="27"/>
      <c r="G85" s="18"/>
    </row>
    <row r="86" spans="1:8" s="15" customFormat="1" x14ac:dyDescent="0.2">
      <c r="A86" s="15">
        <v>12</v>
      </c>
      <c r="B86" s="16" t="s">
        <v>149</v>
      </c>
      <c r="E86" s="17"/>
    </row>
    <row r="87" spans="1:8" x14ac:dyDescent="0.2">
      <c r="C87" s="2" t="s">
        <v>49</v>
      </c>
      <c r="D87" s="2" t="s">
        <v>150</v>
      </c>
      <c r="E87" s="13">
        <v>4500</v>
      </c>
      <c r="F87" s="13"/>
      <c r="G87" s="24">
        <v>4500</v>
      </c>
      <c r="H87" s="2" t="s">
        <v>151</v>
      </c>
    </row>
    <row r="88" spans="1:8" x14ac:dyDescent="0.2">
      <c r="C88" s="2" t="s">
        <v>51</v>
      </c>
      <c r="E88" s="13">
        <v>1000</v>
      </c>
      <c r="F88" s="13"/>
      <c r="G88" s="24">
        <v>1000</v>
      </c>
    </row>
    <row r="89" spans="1:8" x14ac:dyDescent="0.2">
      <c r="C89" s="2" t="s">
        <v>152</v>
      </c>
      <c r="D89" s="2" t="s">
        <v>153</v>
      </c>
      <c r="E89" s="13">
        <v>2500</v>
      </c>
      <c r="F89" s="13"/>
      <c r="G89" s="18"/>
      <c r="H89" s="2" t="s">
        <v>154</v>
      </c>
    </row>
    <row r="90" spans="1:8" x14ac:dyDescent="0.2">
      <c r="C90" s="2" t="s">
        <v>155</v>
      </c>
      <c r="D90" s="2" t="s">
        <v>156</v>
      </c>
      <c r="E90" s="13">
        <v>0</v>
      </c>
      <c r="F90" s="13"/>
      <c r="G90" s="18"/>
      <c r="H90" s="2" t="s">
        <v>157</v>
      </c>
    </row>
    <row r="91" spans="1:8" x14ac:dyDescent="0.2">
      <c r="C91" s="2" t="s">
        <v>155</v>
      </c>
      <c r="D91" s="2" t="s">
        <v>158</v>
      </c>
      <c r="E91" s="13">
        <v>205</v>
      </c>
      <c r="F91" s="13"/>
      <c r="G91" s="18">
        <v>60</v>
      </c>
      <c r="H91" s="2" t="s">
        <v>159</v>
      </c>
    </row>
    <row r="92" spans="1:8" x14ac:dyDescent="0.2">
      <c r="C92" s="2" t="s">
        <v>160</v>
      </c>
      <c r="E92" s="13">
        <v>200</v>
      </c>
      <c r="F92" s="13"/>
      <c r="G92" s="18"/>
      <c r="H92" s="2" t="s">
        <v>161</v>
      </c>
    </row>
    <row r="93" spans="1:8" x14ac:dyDescent="0.2">
      <c r="C93" s="2" t="s">
        <v>162</v>
      </c>
      <c r="D93" s="2" t="s">
        <v>163</v>
      </c>
      <c r="F93" s="27"/>
      <c r="G93" s="2"/>
      <c r="H93" s="3" t="s">
        <v>164</v>
      </c>
    </row>
    <row r="94" spans="1:8" x14ac:dyDescent="0.2">
      <c r="C94" s="25" t="s">
        <v>165</v>
      </c>
      <c r="E94" s="13">
        <v>0</v>
      </c>
      <c r="F94" s="27"/>
      <c r="G94" s="26">
        <v>0</v>
      </c>
      <c r="H94" s="25" t="s">
        <v>166</v>
      </c>
    </row>
    <row r="95" spans="1:8" s="15" customFormat="1" x14ac:dyDescent="0.2">
      <c r="A95" s="15">
        <v>13</v>
      </c>
      <c r="B95" s="16" t="s">
        <v>167</v>
      </c>
      <c r="E95" s="17"/>
    </row>
    <row r="96" spans="1:8" x14ac:dyDescent="0.2">
      <c r="C96" s="2" t="s">
        <v>168</v>
      </c>
      <c r="D96" s="2" t="s">
        <v>169</v>
      </c>
      <c r="E96" s="13">
        <v>0</v>
      </c>
      <c r="F96" s="13"/>
      <c r="G96" s="18">
        <v>170</v>
      </c>
      <c r="H96" s="2" t="s">
        <v>170</v>
      </c>
    </row>
    <row r="97" spans="1:16" x14ac:dyDescent="0.2">
      <c r="C97" s="2" t="s">
        <v>171</v>
      </c>
      <c r="D97" s="2" t="s">
        <v>172</v>
      </c>
      <c r="E97" s="13">
        <v>2400</v>
      </c>
      <c r="F97" s="13"/>
      <c r="G97" s="18">
        <v>2880</v>
      </c>
      <c r="H97" s="2" t="s">
        <v>173</v>
      </c>
    </row>
    <row r="98" spans="1:16" x14ac:dyDescent="0.2">
      <c r="C98" s="2" t="s">
        <v>174</v>
      </c>
      <c r="D98" s="2" t="s">
        <v>175</v>
      </c>
      <c r="E98" s="13">
        <v>0</v>
      </c>
      <c r="F98" s="13"/>
      <c r="G98" s="2"/>
      <c r="H98" s="2" t="s">
        <v>176</v>
      </c>
    </row>
    <row r="99" spans="1:16" x14ac:dyDescent="0.2">
      <c r="C99" s="2" t="s">
        <v>174</v>
      </c>
      <c r="D99" s="2" t="s">
        <v>177</v>
      </c>
      <c r="E99" s="13">
        <v>0</v>
      </c>
      <c r="F99" s="13"/>
      <c r="G99" s="19"/>
      <c r="H99" s="2" t="s">
        <v>178</v>
      </c>
    </row>
    <row r="100" spans="1:16" x14ac:dyDescent="0.2">
      <c r="C100" s="2" t="s">
        <v>179</v>
      </c>
      <c r="D100" s="2" t="s">
        <v>175</v>
      </c>
      <c r="E100" s="13">
        <v>0</v>
      </c>
      <c r="F100" s="13"/>
      <c r="G100" s="26">
        <v>1600</v>
      </c>
      <c r="H100" s="2" t="s">
        <v>176</v>
      </c>
    </row>
    <row r="101" spans="1:16" x14ac:dyDescent="0.2">
      <c r="C101" s="2" t="s">
        <v>179</v>
      </c>
      <c r="D101" s="2" t="s">
        <v>180</v>
      </c>
      <c r="E101" s="13">
        <v>0</v>
      </c>
      <c r="F101" s="13"/>
      <c r="G101" s="26">
        <v>842.51</v>
      </c>
      <c r="H101" s="2" t="s">
        <v>181</v>
      </c>
    </row>
    <row r="102" spans="1:16" s="29" customFormat="1" x14ac:dyDescent="0.2">
      <c r="B102" s="29" t="s">
        <v>182</v>
      </c>
      <c r="E102" s="30">
        <f>SUM(E35:E101)</f>
        <v>59473</v>
      </c>
      <c r="F102" s="37"/>
      <c r="G102" s="37">
        <f>SUM(G35:G100)</f>
        <v>41534.76</v>
      </c>
    </row>
    <row r="103" spans="1:16" x14ac:dyDescent="0.2">
      <c r="G103" s="2"/>
    </row>
    <row r="104" spans="1:16" ht="15" x14ac:dyDescent="0.25">
      <c r="B104" t="s">
        <v>183</v>
      </c>
      <c r="E104" s="21">
        <f>SUM(E30-E102)</f>
        <v>-2495</v>
      </c>
      <c r="F104" s="38"/>
      <c r="G104" s="21">
        <f>SUM(G30-G102)</f>
        <v>16064.359999999993</v>
      </c>
    </row>
    <row r="105" spans="1:16" ht="15" x14ac:dyDescent="0.25">
      <c r="B105"/>
      <c r="E105" s="19"/>
      <c r="F105" s="38"/>
      <c r="G105" s="38"/>
      <c r="H105" s="18"/>
    </row>
    <row r="106" spans="1:16" ht="15" x14ac:dyDescent="0.25">
      <c r="B106"/>
      <c r="E106" s="19"/>
      <c r="F106" s="38"/>
      <c r="G106" s="38"/>
      <c r="H106" s="18"/>
    </row>
    <row r="107" spans="1:16" s="39" customFormat="1" x14ac:dyDescent="0.2"/>
    <row r="108" spans="1:16" ht="15" x14ac:dyDescent="0.25">
      <c r="D108" s="5"/>
      <c r="F108" s="38"/>
      <c r="G108" s="2"/>
    </row>
    <row r="109" spans="1:16" ht="20.25" x14ac:dyDescent="0.3">
      <c r="A109" s="12" t="s">
        <v>184</v>
      </c>
      <c r="E109" s="40" t="s">
        <v>185</v>
      </c>
      <c r="F109" s="38"/>
      <c r="G109" s="41"/>
      <c r="I109" s="40" t="s">
        <v>186</v>
      </c>
      <c r="M109" s="42" t="s">
        <v>187</v>
      </c>
      <c r="O109" s="42"/>
    </row>
    <row r="110" spans="1:16" s="15" customFormat="1" x14ac:dyDescent="0.2">
      <c r="A110" s="15">
        <v>1</v>
      </c>
      <c r="B110" s="16" t="s">
        <v>188</v>
      </c>
      <c r="M110" s="17"/>
    </row>
    <row r="111" spans="1:16" ht="15" x14ac:dyDescent="0.25">
      <c r="C111" s="2" t="s">
        <v>189</v>
      </c>
      <c r="D111" s="2" t="s">
        <v>190</v>
      </c>
      <c r="E111" s="13">
        <v>3357</v>
      </c>
      <c r="F111" s="38"/>
      <c r="G111" s="33"/>
      <c r="I111" s="19">
        <v>0</v>
      </c>
      <c r="J111" s="43"/>
      <c r="M111" s="13">
        <v>0</v>
      </c>
      <c r="N111" s="2" t="s">
        <v>191</v>
      </c>
      <c r="O111" s="33"/>
    </row>
    <row r="112" spans="1:16" ht="15" x14ac:dyDescent="0.25">
      <c r="C112" s="2" t="s">
        <v>192</v>
      </c>
      <c r="D112" s="2" t="s">
        <v>193</v>
      </c>
      <c r="E112" s="13">
        <v>86056</v>
      </c>
      <c r="F112" s="38"/>
      <c r="G112" s="33"/>
      <c r="I112" s="19">
        <v>76962</v>
      </c>
      <c r="J112" s="43">
        <v>43907</v>
      </c>
      <c r="K112" s="44"/>
      <c r="M112" s="13">
        <v>89498</v>
      </c>
      <c r="N112" s="2" t="s">
        <v>194</v>
      </c>
      <c r="O112" s="33"/>
      <c r="P112" s="2" t="s">
        <v>195</v>
      </c>
    </row>
    <row r="113" spans="1:16" ht="15" x14ac:dyDescent="0.25">
      <c r="E113" s="45">
        <f>SUM(E111:E112)</f>
        <v>89413</v>
      </c>
      <c r="F113" s="38"/>
      <c r="G113" s="33"/>
      <c r="I113" s="26">
        <f>SUM(I111:I112)</f>
        <v>76962</v>
      </c>
      <c r="M113" s="45">
        <f>SUM(M111:M112)</f>
        <v>89498</v>
      </c>
      <c r="N113" s="46" t="s">
        <v>196</v>
      </c>
      <c r="O113" s="33"/>
      <c r="P113" s="25" t="s">
        <v>197</v>
      </c>
    </row>
    <row r="114" spans="1:16" s="15" customFormat="1" x14ac:dyDescent="0.2">
      <c r="A114" s="15">
        <v>2</v>
      </c>
      <c r="B114" s="16" t="s">
        <v>198</v>
      </c>
      <c r="E114" s="17"/>
      <c r="I114" s="47"/>
      <c r="M114" s="17"/>
      <c r="O114" s="47"/>
    </row>
    <row r="115" spans="1:16" ht="15" x14ac:dyDescent="0.25">
      <c r="C115" s="2" t="s">
        <v>199</v>
      </c>
      <c r="D115" s="2" t="s">
        <v>190</v>
      </c>
      <c r="E115" s="13">
        <v>20811</v>
      </c>
      <c r="F115" s="38"/>
      <c r="G115" s="33"/>
      <c r="I115" s="19">
        <v>44444.88</v>
      </c>
      <c r="J115" s="43"/>
      <c r="M115" s="13">
        <f>SUM(E115+E104)</f>
        <v>18316</v>
      </c>
      <c r="O115" s="48"/>
    </row>
    <row r="116" spans="1:16" ht="15" x14ac:dyDescent="0.25">
      <c r="C116" s="2" t="s">
        <v>200</v>
      </c>
      <c r="D116" s="2" t="s">
        <v>201</v>
      </c>
      <c r="E116" s="13">
        <v>4670</v>
      </c>
      <c r="F116" s="38"/>
      <c r="G116" s="33"/>
      <c r="I116" s="19">
        <v>1110.0999999999999</v>
      </c>
      <c r="M116" s="13">
        <v>1110</v>
      </c>
      <c r="N116" s="2" t="s">
        <v>202</v>
      </c>
      <c r="O116" s="48"/>
    </row>
    <row r="117" spans="1:16" ht="12" customHeight="1" x14ac:dyDescent="0.25">
      <c r="E117" s="45">
        <f>SUM(E115:E116)</f>
        <v>25481</v>
      </c>
      <c r="F117" s="38"/>
      <c r="G117" s="33"/>
      <c r="I117" s="26">
        <f>SUM(I115:I116)</f>
        <v>45554.979999999996</v>
      </c>
      <c r="M117" s="45">
        <f>SUM(M115:M116)</f>
        <v>19426</v>
      </c>
      <c r="N117" s="49"/>
      <c r="O117" s="48"/>
    </row>
    <row r="118" spans="1:16" ht="12" customHeight="1" x14ac:dyDescent="0.25">
      <c r="E118" s="45"/>
      <c r="F118" s="38"/>
      <c r="G118" s="33"/>
      <c r="I118" s="26"/>
      <c r="M118" s="45"/>
      <c r="N118" s="49"/>
      <c r="O118" s="48"/>
    </row>
    <row r="119" spans="1:16" s="29" customFormat="1" x14ac:dyDescent="0.2">
      <c r="B119" s="29" t="s">
        <v>203</v>
      </c>
      <c r="E119" s="50">
        <f>SUM(E113+E117)</f>
        <v>114894</v>
      </c>
      <c r="F119" s="50"/>
      <c r="G119" s="50"/>
      <c r="I119" s="50">
        <f>SUM(I113+I117)</f>
        <v>122516.98</v>
      </c>
      <c r="K119" s="50"/>
      <c r="M119" s="50">
        <f>SUM(M113+M117)</f>
        <v>108924</v>
      </c>
    </row>
    <row r="120" spans="1:16" ht="15" x14ac:dyDescent="0.25">
      <c r="F120" s="38"/>
      <c r="G120" s="2"/>
    </row>
    <row r="121" spans="1:16" s="39" customFormat="1" x14ac:dyDescent="0.2">
      <c r="B121" s="39" t="s">
        <v>204</v>
      </c>
      <c r="E121" s="51">
        <f>SUM(I119)</f>
        <v>122516.98</v>
      </c>
    </row>
    <row r="122" spans="1:16" x14ac:dyDescent="0.2">
      <c r="G122" s="2"/>
    </row>
    <row r="123" spans="1:16" x14ac:dyDescent="0.2">
      <c r="G123" s="2"/>
    </row>
    <row r="124" spans="1:16" x14ac:dyDescent="0.2">
      <c r="G124" s="2"/>
    </row>
    <row r="125" spans="1:16" x14ac:dyDescent="0.2">
      <c r="G125" s="2"/>
    </row>
    <row r="126" spans="1:16" x14ac:dyDescent="0.2">
      <c r="G126" s="2"/>
    </row>
    <row r="127" spans="1:16" x14ac:dyDescent="0.2">
      <c r="G127" s="2"/>
    </row>
    <row r="128" spans="1:16" x14ac:dyDescent="0.2">
      <c r="G128" s="2"/>
    </row>
    <row r="129" spans="5:7" x14ac:dyDescent="0.2">
      <c r="E129" s="2"/>
      <c r="G129" s="2"/>
    </row>
    <row r="219" spans="1:1" x14ac:dyDescent="0.2">
      <c r="A219" s="2">
        <v>2</v>
      </c>
    </row>
  </sheetData>
  <printOptions gridLine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</cp:lastModifiedBy>
  <cp:lastPrinted>2020-03-18T21:35:06Z</cp:lastPrinted>
  <dcterms:created xsi:type="dcterms:W3CDTF">2020-03-18T21:33:52Z</dcterms:created>
  <dcterms:modified xsi:type="dcterms:W3CDTF">2020-03-18T21:35:38Z</dcterms:modified>
</cp:coreProperties>
</file>